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1003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5" i="1"/>
  <c r="E3"/>
  <c r="D6"/>
  <c r="D3"/>
  <c r="C5"/>
  <c r="C3"/>
  <c r="B14"/>
  <c r="B21"/>
  <c r="C4"/>
  <c r="C6"/>
  <c r="C7"/>
  <c r="B16"/>
  <c r="D5"/>
  <c r="D4"/>
  <c r="E6"/>
  <c r="D7"/>
  <c r="B13"/>
  <c r="E4" l="1"/>
  <c r="E7"/>
</calcChain>
</file>

<file path=xl/sharedStrings.xml><?xml version="1.0" encoding="utf-8"?>
<sst xmlns="http://schemas.openxmlformats.org/spreadsheetml/2006/main" count="12" uniqueCount="12">
  <si>
    <t>Windungszahl n</t>
  </si>
  <si>
    <t>k</t>
  </si>
  <si>
    <t>U [V]</t>
  </si>
  <si>
    <t>I [A]</t>
  </si>
  <si>
    <t>I^2 [A^2]</t>
  </si>
  <si>
    <t>B [T]</t>
  </si>
  <si>
    <t>e/m [As/kg]</t>
  </si>
  <si>
    <t>Spulenradius R [m]</t>
  </si>
  <si>
    <t>mu_0</t>
  </si>
  <si>
    <t>Steigung aus Fit</t>
  </si>
  <si>
    <t>Bahnradius r [m]</t>
  </si>
  <si>
    <t>e/m aus Steigung: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</si>
</sst>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1"/>
          <c:order val="0"/>
          <c:tx>
            <c:strRef>
              <c:f>Tabelle1!$C$2</c:f>
              <c:strCache>
                <c:ptCount val="1"/>
                <c:pt idx="0">
                  <c:v>I^2 [A^2]</c:v>
                </c:pt>
              </c:strCache>
            </c:strRef>
          </c:tx>
          <c:trendline>
            <c:trendlineType val="linear"/>
            <c:intercept val="0"/>
            <c:dispEq val="1"/>
            <c:trendlineLbl>
              <c:layout>
                <c:manualLayout>
                  <c:x val="-7.8814523184601942E-2"/>
                  <c:y val="-3.397674249052201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Tabelle1!$C$3:$C$7</c:f>
              <c:numCache>
                <c:formatCode>General</c:formatCode>
                <c:ptCount val="5"/>
                <c:pt idx="0">
                  <c:v>3.0625</c:v>
                </c:pt>
                <c:pt idx="1">
                  <c:v>2.5600000000000005</c:v>
                </c:pt>
                <c:pt idx="2">
                  <c:v>2.4025000000000003</c:v>
                </c:pt>
                <c:pt idx="3">
                  <c:v>2.1025</c:v>
                </c:pt>
                <c:pt idx="4">
                  <c:v>1.8225000000000002</c:v>
                </c:pt>
              </c:numCache>
            </c:numRef>
          </c:xVal>
          <c:yVal>
            <c:numRef>
              <c:f>Tabelle1!$A$3:$A$7</c:f>
              <c:numCache>
                <c:formatCode>General</c:formatCode>
                <c:ptCount val="5"/>
                <c:pt idx="0">
                  <c:v>300</c:v>
                </c:pt>
                <c:pt idx="1">
                  <c:v>275</c:v>
                </c:pt>
                <c:pt idx="2">
                  <c:v>250</c:v>
                </c:pt>
                <c:pt idx="3">
                  <c:v>225</c:v>
                </c:pt>
                <c:pt idx="4">
                  <c:v>200</c:v>
                </c:pt>
              </c:numCache>
            </c:numRef>
          </c:yVal>
          <c:smooth val="1"/>
        </c:ser>
        <c:axId val="123054336"/>
        <c:axId val="144406016"/>
      </c:scatterChart>
      <c:valAx>
        <c:axId val="123054336"/>
        <c:scaling>
          <c:orientation val="minMax"/>
          <c:min val="1.5"/>
        </c:scaling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GB"/>
                  <a:t>I^ 2                             </a:t>
                </a:r>
              </a:p>
            </c:rich>
          </c:tx>
          <c:layout>
            <c:manualLayout>
              <c:xMode val="edge"/>
              <c:yMode val="edge"/>
              <c:x val="0.52948731408573924"/>
              <c:y val="0.90550925925925929"/>
            </c:manualLayout>
          </c:layout>
        </c:title>
        <c:numFmt formatCode="General" sourceLinked="1"/>
        <c:majorTickMark val="none"/>
        <c:tickLblPos val="nextTo"/>
        <c:crossAx val="144406016"/>
        <c:crosses val="autoZero"/>
        <c:crossBetween val="midCat"/>
      </c:valAx>
      <c:valAx>
        <c:axId val="144406016"/>
        <c:scaling>
          <c:orientation val="minMax"/>
          <c:min val="15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23054336"/>
        <c:crosses val="autoZero"/>
        <c:crossBetween val="midCat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9</xdr:row>
      <xdr:rowOff>133350</xdr:rowOff>
    </xdr:from>
    <xdr:to>
      <xdr:col>10</xdr:col>
      <xdr:colOff>285750</xdr:colOff>
      <xdr:row>24</xdr:row>
      <xdr:rowOff>19050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/>
  </sheetViews>
  <sheetFormatPr baseColWidth="10" defaultRowHeight="15"/>
  <cols>
    <col min="1" max="1" width="17.85546875" customWidth="1"/>
    <col min="2" max="2" width="12" bestFit="1" customWidth="1"/>
    <col min="3" max="3" width="12" customWidth="1"/>
    <col min="5" max="5" width="12" bestFit="1" customWidth="1"/>
  </cols>
  <sheetData>
    <row r="2" spans="1:5" s="5" customForma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</row>
    <row r="3" spans="1:5">
      <c r="A3" s="2">
        <v>300</v>
      </c>
      <c r="B3" s="2">
        <v>1.75</v>
      </c>
      <c r="C3" s="2">
        <f>B3^2</f>
        <v>3.0625</v>
      </c>
      <c r="D3" s="2">
        <f>$B$14*B3</f>
        <v>1.3630593363003517E-3</v>
      </c>
      <c r="E3" s="3">
        <f>2*A3/(D3*$B$16)^2</f>
        <v>201837446921.54584</v>
      </c>
    </row>
    <row r="4" spans="1:5">
      <c r="A4" s="2">
        <v>275</v>
      </c>
      <c r="B4" s="2">
        <v>1.6</v>
      </c>
      <c r="C4" s="2">
        <f t="shared" ref="C4:C7" si="0">B4^2</f>
        <v>2.5600000000000005</v>
      </c>
      <c r="D4" s="2">
        <f>$B$14*B4</f>
        <v>1.2462256789031788E-3</v>
      </c>
      <c r="E4" s="3">
        <f t="shared" ref="E4:E7" si="1">2*A4/(D4*$B$16)^2</f>
        <v>221334602642.23874</v>
      </c>
    </row>
    <row r="5" spans="1:5">
      <c r="A5" s="2">
        <v>250</v>
      </c>
      <c r="B5" s="2">
        <v>1.55</v>
      </c>
      <c r="C5" s="2">
        <f>B5^2</f>
        <v>2.4025000000000003</v>
      </c>
      <c r="D5" s="2">
        <f>$B$14*B5</f>
        <v>1.2072811264374544E-3</v>
      </c>
      <c r="E5" s="3">
        <f>2*A5/(D5*$B$16)^2</f>
        <v>214404155808.96085</v>
      </c>
    </row>
    <row r="6" spans="1:5">
      <c r="A6" s="2">
        <v>225</v>
      </c>
      <c r="B6" s="2">
        <v>1.45</v>
      </c>
      <c r="C6" s="2">
        <f t="shared" si="0"/>
        <v>2.1025</v>
      </c>
      <c r="D6" s="2">
        <f>$B$14*B6</f>
        <v>1.1293920215060056E-3</v>
      </c>
      <c r="E6" s="3">
        <f t="shared" si="1"/>
        <v>220497210890.8089</v>
      </c>
    </row>
    <row r="7" spans="1:5">
      <c r="A7" s="2">
        <v>200</v>
      </c>
      <c r="B7" s="2">
        <v>1.35</v>
      </c>
      <c r="C7" s="2">
        <f t="shared" si="0"/>
        <v>1.8225000000000002</v>
      </c>
      <c r="D7" s="2">
        <f>$B$14*B7</f>
        <v>1.0515029165745571E-3</v>
      </c>
      <c r="E7" s="3">
        <f t="shared" si="1"/>
        <v>226109622751.61737</v>
      </c>
    </row>
    <row r="11" spans="1:5">
      <c r="A11" t="s">
        <v>0</v>
      </c>
      <c r="B11">
        <v>130</v>
      </c>
    </row>
    <row r="12" spans="1:5">
      <c r="A12" t="s">
        <v>7</v>
      </c>
      <c r="B12">
        <v>0.15</v>
      </c>
    </row>
    <row r="13" spans="1:5">
      <c r="A13" t="s">
        <v>8</v>
      </c>
      <c r="B13">
        <f>4*3.14*0.0000001</f>
        <v>1.2559999999999999E-6</v>
      </c>
    </row>
    <row r="14" spans="1:5">
      <c r="A14" t="s">
        <v>1</v>
      </c>
      <c r="B14">
        <f>B13*(4/5)^(3/2)*B11/B12</f>
        <v>7.7889104931448672E-4</v>
      </c>
    </row>
    <row r="16" spans="1:5">
      <c r="A16" t="s">
        <v>10</v>
      </c>
      <c r="B16">
        <f>0.08/2</f>
        <v>0.04</v>
      </c>
    </row>
    <row r="17" spans="1:3">
      <c r="B17" s="1"/>
      <c r="C17" s="1"/>
    </row>
    <row r="19" spans="1:3">
      <c r="A19" t="s">
        <v>9</v>
      </c>
      <c r="B19">
        <v>103.95</v>
      </c>
    </row>
    <row r="21" spans="1:3" s="5" customFormat="1">
      <c r="A21" s="5" t="s">
        <v>11</v>
      </c>
      <c r="B21">
        <f>2*B19/(B16*B14)^2</f>
        <v>214181068284.84161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</dc:creator>
  <cp:lastModifiedBy>Klein</cp:lastModifiedBy>
  <dcterms:created xsi:type="dcterms:W3CDTF">2014-06-17T13:44:36Z</dcterms:created>
  <dcterms:modified xsi:type="dcterms:W3CDTF">2014-06-18T14:04:45Z</dcterms:modified>
</cp:coreProperties>
</file>